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 Interno\Documents\CONTROL INTERNO 2023\RIEGOS\"/>
    </mc:Choice>
  </mc:AlternateContent>
  <bookViews>
    <workbookView xWindow="0" yWindow="0" windowWidth="20490" windowHeight="7050"/>
  </bookViews>
  <sheets>
    <sheet name="III Seg. Mapa de riesgos " sheetId="1" r:id="rId1"/>
  </sheets>
  <definedNames>
    <definedName name="_xlnm._FilterDatabase" localSheetId="0" hidden="1">'III Seg. Mapa de riesgos '!$A$2:$AL$17</definedName>
    <definedName name="Control">#REF!</definedName>
    <definedName name="Evidencia">#REF!</definedName>
    <definedName name="Impacto">#REF!</definedName>
    <definedName name="Implementación">#REF!</definedName>
    <definedName name="Periodicidad">#REF!</definedName>
    <definedName name="Peso">#REF!</definedName>
    <definedName name="Porcentaje">#REF!</definedName>
    <definedName name="Probabilidad">#REF!</definedName>
    <definedName name="Tratamient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W5" i="1" l="1"/>
  <c r="S8" i="1" l="1"/>
  <c r="G8" i="1"/>
</calcChain>
</file>

<file path=xl/comments1.xml><?xml version="1.0" encoding="utf-8"?>
<comments xmlns="http://schemas.openxmlformats.org/spreadsheetml/2006/main">
  <authors>
    <author>Jairo Torres</author>
    <author>URGENCIAS</author>
    <author>ANGELA DAVID</author>
    <author>Contabiliad</author>
    <author>AUDITORIA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Frecuencia de la actividad: 
</t>
        </r>
        <r>
          <rPr>
            <b/>
            <sz val="9"/>
            <color indexed="81"/>
            <rFont val="Tahoma"/>
            <family val="2"/>
          </rPr>
          <t>1-Muy baj</t>
        </r>
        <r>
          <rPr>
            <sz val="9"/>
            <color indexed="81"/>
            <rFont val="Tahoma"/>
            <family val="2"/>
          </rPr>
          <t xml:space="preserve">a: La actividad que conlleva al riesgo se ejecuta como máximo 2 veces por año. </t>
        </r>
        <r>
          <rPr>
            <b/>
            <sz val="9"/>
            <color indexed="81"/>
            <rFont val="Tahoma"/>
            <family val="2"/>
          </rPr>
          <t xml:space="preserve">probabilidad= 20%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2-Baja:</t>
        </r>
        <r>
          <rPr>
            <sz val="9"/>
            <color indexed="81"/>
            <rFont val="Tahoma"/>
            <family val="2"/>
          </rPr>
          <t xml:space="preserve"> la actividad que con lleva al riesgo se ejecuta de 3 a 24 veces por año.</t>
        </r>
        <r>
          <rPr>
            <b/>
            <sz val="9"/>
            <color indexed="81"/>
            <rFont val="Tahoma"/>
            <family val="2"/>
          </rPr>
          <t xml:space="preserve"> Probabilidad= 40%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3-Media</t>
        </r>
        <r>
          <rPr>
            <sz val="9"/>
            <color indexed="81"/>
            <rFont val="Tahoma"/>
            <family val="2"/>
          </rPr>
          <t xml:space="preserve">: La actividad que conlleva el riesgo se ejecuta de 24 a 500 veces por año. </t>
        </r>
        <r>
          <rPr>
            <b/>
            <sz val="9"/>
            <color indexed="81"/>
            <rFont val="Tahoma"/>
            <family val="2"/>
          </rPr>
          <t xml:space="preserve">Probabilidad= 60%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4-Alta:</t>
        </r>
        <r>
          <rPr>
            <sz val="9"/>
            <color indexed="81"/>
            <rFont val="Tahoma"/>
            <family val="2"/>
          </rPr>
          <t xml:space="preserve"> La actividad que conlleva el riesgo se ejecuta mínimo 5000 veces por año. </t>
        </r>
        <r>
          <rPr>
            <b/>
            <sz val="9"/>
            <color indexed="81"/>
            <rFont val="Tahoma"/>
            <family val="2"/>
          </rPr>
          <t xml:space="preserve">Probabilidad= 80%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5-Muy Alta</t>
        </r>
        <r>
          <rPr>
            <sz val="9"/>
            <color indexed="81"/>
            <rFont val="Tahoma"/>
            <family val="2"/>
          </rPr>
          <t xml:space="preserve">: la actividad que conlleva el riesgo se ejecuta mas de 5000 veces por año. </t>
        </r>
        <r>
          <rPr>
            <b/>
            <sz val="9"/>
            <color indexed="81"/>
            <rFont val="Tahoma"/>
            <family val="2"/>
          </rPr>
          <t xml:space="preserve"> Probabilidad=100%.
tomado de la Guía de la función publica 2020.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Jairo Torres: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Probabilidad inherente</t>
        </r>
        <r>
          <rPr>
            <sz val="9"/>
            <color indexed="81"/>
            <rFont val="Tahoma"/>
            <family val="2"/>
          </rPr>
          <t xml:space="preserve">: numero de veces que se pasa por el punto de riesgo en el periodo de un año.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Jairo Torres:
Definiciones: Para riesgos de corrupción e toman 3 niveles: Moderado, Mayor y Catastrófico
Impacto: se entiende como las consecuencias que puede ocasionar a la entidad la materialización del riesgo.
1-Moderado: genera medianas consecuencias para la entidad. Responder de 1 a 5 preguntas genera un impacto moderado
2-Mayor: genera altas consecuencias sobre la entidad.
Responder: afirmativamente de 6 a 11 preguntas genera un impacto mayor
3-Catastrofico: genera consecuencias desastrosas para la entidad. 
Responder afirmativamente de 12 a 19 preguntas gera un impacto catastrófico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Jairo Torres:
Control preventivo:</t>
        </r>
        <r>
          <rPr>
            <sz val="9"/>
            <color indexed="81"/>
            <rFont val="Tahoma"/>
            <family val="2"/>
          </rPr>
          <t xml:space="preserve"> Va a las causas del riesgo  atacan la probabilidad de ocurrencia del riesgo.
</t>
        </r>
        <r>
          <rPr>
            <b/>
            <sz val="9"/>
            <color indexed="81"/>
            <rFont val="Tahoma"/>
            <family val="2"/>
          </rPr>
          <t>Controles detectivos:</t>
        </r>
        <r>
          <rPr>
            <sz val="9"/>
            <color indexed="81"/>
            <rFont val="Tahoma"/>
            <family val="2"/>
          </rPr>
          <t xml:space="preserve"> Detecta que algo ocurre y devuelve el proceso a los controles preventivos atacan la probabilidad de ocurrencia del riesgo.
</t>
        </r>
        <r>
          <rPr>
            <b/>
            <sz val="9"/>
            <color indexed="81"/>
            <rFont val="Tahoma"/>
            <family val="2"/>
          </rPr>
          <t xml:space="preserve">Controles correctivos: </t>
        </r>
        <r>
          <rPr>
            <sz val="9"/>
            <color indexed="81"/>
            <rFont val="Tahoma"/>
            <family val="2"/>
          </rPr>
          <t>Atacan el impacto frente a la materialización del riesgo.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implementación del control.
</t>
        </r>
        <r>
          <rPr>
            <b/>
            <sz val="9"/>
            <color indexed="81"/>
            <rFont val="Tahoma"/>
            <family val="2"/>
          </rPr>
          <t>1- Manual:</t>
        </r>
        <r>
          <rPr>
            <sz val="9"/>
            <color indexed="81"/>
            <rFont val="Tahoma"/>
            <family val="2"/>
          </rPr>
          <t xml:space="preserve"> controles que son ejecutados por personas.
</t>
        </r>
        <r>
          <rPr>
            <b/>
            <sz val="9"/>
            <color indexed="81"/>
            <rFont val="Tahoma"/>
            <family val="2"/>
          </rPr>
          <t xml:space="preserve">
2-Automatico</t>
        </r>
        <r>
          <rPr>
            <sz val="9"/>
            <color indexed="81"/>
            <rFont val="Tahoma"/>
            <family val="2"/>
          </rPr>
          <t xml:space="preserve">: son ejecutados por un sistema 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 si el control es preventivo es = 25%.
Si la implementación es manual es = 15%. 
</t>
        </r>
        <r>
          <rPr>
            <b/>
            <sz val="9"/>
            <color indexed="81"/>
            <rFont val="Tahoma"/>
            <family val="2"/>
          </rPr>
          <t xml:space="preserve">Sumatoria del control + implementación.
</t>
        </r>
        <r>
          <rPr>
            <sz val="9"/>
            <color indexed="81"/>
            <rFont val="Tahoma"/>
            <family val="2"/>
          </rPr>
          <t xml:space="preserve">
valores aplicados por tabla de acuerdo con la guía de la función publica edición 2020.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Calculo de la probabilidad residual:
formula:
1- probabilidad inherente X calificación.
2-Probabilidad inherente -resultado total 
</t>
        </r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 60%*40%=24%
60% - 24= 36%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en promedio la actividad se ejecuta 8 veces al año</t>
        </r>
      </text>
    </comment>
    <comment ref="S9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control detectivo=15
Implementación manual=15
calificación 30</t>
        </r>
      </text>
    </comment>
    <comment ref="U10" authorId="2" shapeId="0">
      <text>
        <r>
          <rPr>
            <b/>
            <sz val="9"/>
            <color indexed="81"/>
            <rFont val="Tahoma"/>
            <family val="2"/>
          </rPr>
          <t>ANGELA DAVID:</t>
        </r>
        <r>
          <rPr>
            <sz val="9"/>
            <color indexed="81"/>
            <rFont val="Tahoma"/>
            <family val="2"/>
          </rPr>
          <t xml:space="preserve">
el inventario semestral de diciembre se entregaría la primer semana de enero de 2022.</t>
        </r>
      </text>
    </comment>
    <comment ref="G12" authorId="3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La actividad que conlleva al riesgo en promedio se presenta 12 vez al año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La actividad que conlleva al riesgo se ejecuta 2 veces por año.</t>
        </r>
      </text>
    </comment>
    <comment ref="G16" authorId="4" shapeId="0">
      <text>
        <r>
          <rPr>
            <b/>
            <sz val="9"/>
            <color indexed="81"/>
            <rFont val="Tahoma"/>
            <family val="2"/>
          </rPr>
          <t>AUDITORIA:</t>
        </r>
        <r>
          <rPr>
            <sz val="9"/>
            <color indexed="81"/>
            <rFont val="Tahoma"/>
            <family val="2"/>
          </rPr>
          <t xml:space="preserve">
La actividad que conlleva al riesgo se genera 969 por mes para un total de 11636 anual</t>
        </r>
      </text>
    </comment>
  </commentList>
</comments>
</file>

<file path=xl/sharedStrings.xml><?xml version="1.0" encoding="utf-8"?>
<sst xmlns="http://schemas.openxmlformats.org/spreadsheetml/2006/main" count="347" uniqueCount="185">
  <si>
    <t xml:space="preserve">Referencia </t>
  </si>
  <si>
    <t xml:space="preserve">impacto </t>
  </si>
  <si>
    <t xml:space="preserve">Descripción del riesgo </t>
  </si>
  <si>
    <t>Clasificación del riesgo</t>
  </si>
  <si>
    <t xml:space="preserve">Frecuencia </t>
  </si>
  <si>
    <t xml:space="preserve">Probabilidad Inherente </t>
  </si>
  <si>
    <t>Impacto inherente</t>
  </si>
  <si>
    <t>Zona de riesgo inherente</t>
  </si>
  <si>
    <t xml:space="preserve">Descripción del control </t>
  </si>
  <si>
    <t xml:space="preserve">Impacto </t>
  </si>
  <si>
    <t xml:space="preserve">Probabilidad </t>
  </si>
  <si>
    <t xml:space="preserve">calificación </t>
  </si>
  <si>
    <t xml:space="preserve">documentación </t>
  </si>
  <si>
    <t xml:space="preserve">Evidencia </t>
  </si>
  <si>
    <t xml:space="preserve">Probabilidad residual </t>
  </si>
  <si>
    <t>Impacto residual final</t>
  </si>
  <si>
    <t xml:space="preserve">Zona de riesgo final </t>
  </si>
  <si>
    <t xml:space="preserve">Tratamiento </t>
  </si>
  <si>
    <t xml:space="preserve">Atributos </t>
  </si>
  <si>
    <t xml:space="preserve">Afectación </t>
  </si>
  <si>
    <t xml:space="preserve">Tipo </t>
  </si>
  <si>
    <t xml:space="preserve">Proceso </t>
  </si>
  <si>
    <t xml:space="preserve">Afectación economica </t>
  </si>
  <si>
    <t>Corrupción</t>
  </si>
  <si>
    <t>Muy Baja</t>
  </si>
  <si>
    <t>Baja</t>
  </si>
  <si>
    <t>Media</t>
  </si>
  <si>
    <t>Peso</t>
  </si>
  <si>
    <t>Moderado</t>
  </si>
  <si>
    <t>Mayor</t>
  </si>
  <si>
    <t>Catastrófico</t>
  </si>
  <si>
    <t xml:space="preserve">Peso </t>
  </si>
  <si>
    <t>Extremo</t>
  </si>
  <si>
    <t>Alto</t>
  </si>
  <si>
    <t>x</t>
  </si>
  <si>
    <t>Preventivo</t>
  </si>
  <si>
    <t>Detectivo</t>
  </si>
  <si>
    <t xml:space="preserve">implementación </t>
  </si>
  <si>
    <t xml:space="preserve">Manual </t>
  </si>
  <si>
    <t>Probabilidad residual final</t>
  </si>
  <si>
    <t>Peso final</t>
  </si>
  <si>
    <t xml:space="preserve">PLAN DE ACCIÓN </t>
  </si>
  <si>
    <t xml:space="preserve">Aceptar </t>
  </si>
  <si>
    <t>Periodicidad</t>
  </si>
  <si>
    <t>Trimestral</t>
  </si>
  <si>
    <t xml:space="preserve">Cuatrimestrtal </t>
  </si>
  <si>
    <t>no documentado</t>
  </si>
  <si>
    <t>X</t>
  </si>
  <si>
    <t>Evitar</t>
  </si>
  <si>
    <t>*omision en la gestion de cobro.
-Demoras en la depuracion y aclaracion de los estados de cartera.
-Deficiencias del proceso de cobro juridico.
-Demoras en la radicacion de facturas.
-Demoras en la contestacion y conciliacion de glosas.</t>
  </si>
  <si>
    <t>Coordinadores de las areas de cartera, auditoria de cuentas medicas, facturacion</t>
  </si>
  <si>
    <t>Posibilidad de apropiación de recursos derivados del recaudo de copagos y  cuotas moderadoras</t>
  </si>
  <si>
    <t xml:space="preserve">1-Bajo seguimiento del lider de facturación al recaudo diario de copagos y cuotas moderadoras </t>
  </si>
  <si>
    <t>Lider de facturación</t>
  </si>
  <si>
    <t xml:space="preserve">1-Informe  de recaudos de cuotas moderadoras y copagos </t>
  </si>
  <si>
    <t xml:space="preserve">Realizar seguimiento al recaudo de copagos y cuotas moderadoras.
</t>
  </si>
  <si>
    <t xml:space="preserve">Socializar la circular interna de tesoreria para la entrega de recaudos </t>
  </si>
  <si>
    <t>Listas de asistencia a la socialización de la circular interna de tesoreria para la entrega de recaudos.</t>
  </si>
  <si>
    <t>Mantenimiento</t>
  </si>
  <si>
    <t xml:space="preserve">
* Debil control y registro en la salida de los elementos de ferreteria.
</t>
  </si>
  <si>
    <t>Gestión de Activos Fijos</t>
  </si>
  <si>
    <t xml:space="preserve">Manual de procesos de activos fijos </t>
  </si>
  <si>
    <t xml:space="preserve">1-Actas formal de entrega de activos al servicio.
2-Factura de compra Y/o certificado de donación 
3-Certificado de ingreso  </t>
  </si>
  <si>
    <t>procesos del area de cartera, radicacion de cuentas y gestion de cartera.
Decreto 4747 de 2007 y resolucion 3047 de 2008, y ley 1438 de 2011, procesos de auditoria y facturacion.</t>
  </si>
  <si>
    <t xml:space="preserve">* Radicar  la facturacion generada con un plazo maximo de 60 dias.
</t>
  </si>
  <si>
    <t>* Generar acciones de cobro, respuesta de glosas y acciones de conciliacion oportunas, que permitan  sustentar la no  accion de prescripcion</t>
  </si>
  <si>
    <t xml:space="preserve">* informe cuatrimestral en el cual se evidencie la gestion interna realizada para la radicacion de facturas con vencimiento del plazo y su variacion  mensual.
</t>
  </si>
  <si>
    <t>*informe trimestral de gestion de cartera, donde se evidencie la medicion de indicador de respuesta de glosas mensuales, relacion de asignacion de citas de conciliacion y alcances de los procesos de depuracion con sus evidencias por entidad.</t>
  </si>
  <si>
    <t xml:space="preserve">
* Inadecuado manejo de las bodegas (insumos y elementos)</t>
  </si>
  <si>
    <t>No documentado</t>
  </si>
  <si>
    <t xml:space="preserve">* informes de inventario aleatorios
* informes generales de inventarios semestrales con anexos
</t>
  </si>
  <si>
    <t xml:space="preserve">Acto mal intencionado por parte del funcionario desviando el pago   </t>
  </si>
  <si>
    <t>Posibilidad de direccionar el pago a un tercero diferente del beneficiario real mediante la alteración fraudulenta de la instrucción o el medio de pago (transferencia electrónica o cheque)</t>
  </si>
  <si>
    <t>Documentado en el procedimiento "cancelación de ordenes de pago"</t>
  </si>
  <si>
    <t xml:space="preserve"> - Soporte de pagos realizados, verificados aleatoriamente mes a mes</t>
  </si>
  <si>
    <t>Gestión de Contabilidad</t>
  </si>
  <si>
    <t>Posibilidad  del registro de operaciones contables no ciertas con el fin de beneficiar un interés particular.</t>
  </si>
  <si>
    <t>Acto mal intencionado por parte del supervisor de los contratos</t>
  </si>
  <si>
    <t>Procesos del área de contabilidad</t>
  </si>
  <si>
    <t>Posibilidad de incumplimiento del proceso contractual de compraventa, suministro y servicios de la entidad.</t>
  </si>
  <si>
    <t>Debilidad en el cumplimiento de las funciones y responsabilidades de los supervisores del proceso contractual de compraventa, suministro y servicios de la entidad.</t>
  </si>
  <si>
    <t xml:space="preserve">Corrupción </t>
  </si>
  <si>
    <t>Muy baja</t>
  </si>
  <si>
    <t>Gestión de Presupuesto</t>
  </si>
  <si>
    <t xml:space="preserve">Debilidad en la comunicación del área de jurídica/contratación para la información de los contratos realizados en la institución durante la vigencia </t>
  </si>
  <si>
    <t>Solicitar al area de Juridica/contratación el reporte de los contratos realizados durante el periodo en la entidad.</t>
  </si>
  <si>
    <t>Técnico Administrtativo Presupuesto</t>
  </si>
  <si>
    <t xml:space="preserve">Decreto 115/96 art. 21 </t>
  </si>
  <si>
    <t>Posibilidad de que presente hechos cumplidos, por no generar el registro presupuestal de compromiso de manera oportuna, para los contratos realizados por la entidad durante la vigencia.</t>
  </si>
  <si>
    <t xml:space="preserve">Extremo </t>
  </si>
  <si>
    <t>Muy alta</t>
  </si>
  <si>
    <t>Líder del área de mantenimiento</t>
  </si>
  <si>
    <t xml:space="preserve">Cuatrimestral </t>
  </si>
  <si>
    <t xml:space="preserve">Afectación económica </t>
  </si>
  <si>
    <t xml:space="preserve">Interés indebido en la legalización de un contrato </t>
  </si>
  <si>
    <t>Posibilidad de registro de activos  sin la verificación de las características establecidas, en el contrato de adquisición de bienes.</t>
  </si>
  <si>
    <t xml:space="preserve">Líder de activos fijos </t>
  </si>
  <si>
    <t>Gestión de Almacén y suministros</t>
  </si>
  <si>
    <t>posibilidad de perdida de insumos y elementos del inventario.</t>
  </si>
  <si>
    <t>Líder de almacén y suministros</t>
  </si>
  <si>
    <t>Gestión de Tesorería</t>
  </si>
  <si>
    <t>Verificación aleatoria de los pagos realizados mes a mes (Consignación de cheque y/o transferencia únicamente a titular de la obligación, En caso de que se autorice a un tercero, se debe radicar autorización del titular para el caso de persona jurídica esta debe venir en papel con menbrete de la empresa)</t>
  </si>
  <si>
    <t>Líder de tesorería</t>
  </si>
  <si>
    <t>Líder de contabilidad</t>
  </si>
  <si>
    <t>Gestión jurídica</t>
  </si>
  <si>
    <t xml:space="preserve">Líder Jurídica </t>
  </si>
  <si>
    <t xml:space="preserve">Procesos de jurídica y contratación 
Manual de contratación </t>
  </si>
  <si>
    <t xml:space="preserve">Informe del proceso contractual (compraventa, suministro y servicios) en su etapa pos-contractual(actas de liquidación) suscritas en un termino no mayor a los 4 meses de terminación de la vigencia del contrato.
</t>
  </si>
  <si>
    <t>Posibilidad de generacion de detrimento al patrimonio a causa de la prescripcion de titulos valores</t>
  </si>
  <si>
    <t>Posibilidad de perdida de elementos de ferretería y equipos administrativos  hospitalarios</t>
  </si>
  <si>
    <t>* realizar el registro y control de las salidas de elementos de ferretería
mediante formato de solicitud de materiales para el mantenimiento (formato de reporte de mantenimiento de la infraestructua y dotación).</t>
  </si>
  <si>
    <t>Manual de mantenimiento de la E.S.E. Hospital san José del Guaviare.</t>
  </si>
  <si>
    <t>Realizar la verificación del  activo que ingresa, el cual debe  cumplir con los requerimientos específicos del contrato.</t>
  </si>
  <si>
    <t>Realizar la verificación de soportes, a los contratos entregados, por cada  supervisor al área de contabilidad.</t>
  </si>
  <si>
    <t>Realizar la radicación de la devolución de cuentas a los supervisores en el libro radicador</t>
  </si>
  <si>
    <t>Realizar solicitud de notificación  al área jurídica mediante correo institucional la relación de contratos generados durante el período</t>
  </si>
  <si>
    <t xml:space="preserve">Gestión Documental </t>
  </si>
  <si>
    <t>Uso del poder para la apropiación de documentación de la entidad a beneficio propio o a favor de terceros</t>
  </si>
  <si>
    <t>Menor</t>
  </si>
  <si>
    <t>1.Política de Gestión Documental adoptada por la institución.
2. Plan Institucional de Archivos adoptado por la entidad.</t>
  </si>
  <si>
    <t>Informe mensual de auditoria concurrente donde se evidencie el  reporte de los hallazgos</t>
  </si>
  <si>
    <t xml:space="preserve">1. Conductas inapropiadas de funcionarios o contratistas
</t>
  </si>
  <si>
    <t>Formato de solicitud  de materiales para el mantenimiento, formato de reporte de mantenimiento de la infraestructura y dotación.</t>
  </si>
  <si>
    <t>*El lider del proceso realizará inventarios periódicos - aleatorios y semestrales</t>
  </si>
  <si>
    <t xml:space="preserve">El lider del proceso realizará la revisión de los contratos suscritos VS contratos terminados </t>
  </si>
  <si>
    <t>El control se ejecuta  por parte del responsable,</t>
  </si>
  <si>
    <t xml:space="preserve">Indicador
</t>
  </si>
  <si>
    <t>Fecha</t>
  </si>
  <si>
    <t>Cumplimiento</t>
  </si>
  <si>
    <t>Peso de la Ejecución del Control</t>
  </si>
  <si>
    <t>·informes presentados/·Informes programados</t>
  </si>
  <si>
    <t xml:space="preserve">Se evidencia informe </t>
  </si>
  <si>
    <t>Socializaciones realizadas/Socializaciones programadas</t>
  </si>
  <si>
    <t>Inventarios realizados/inventarios programados</t>
  </si>
  <si>
    <t>· de verificación de soportes de los contratos</t>
  </si>
  <si>
    <t>Informes realizados/informes programados</t>
  </si>
  <si>
    <t xml:space="preserve">No se evidencia informes de cruce de datos </t>
  </si>
  <si>
    <t>RESULTADO DE EJECUCIÓN DEL CONTROL II  SEGUIMIENTO 2021</t>
  </si>
  <si>
    <t>Se evidencia cumplimiento.</t>
  </si>
  <si>
    <t>Informes  realizados/Imformes programados</t>
  </si>
  <si>
    <t xml:space="preserve">Formato del reporte de la solicitud del material/Formato de reporte de mantenimiento </t>
  </si>
  <si>
    <t>Se evidencia entregas,  contratos y facturas de compra</t>
  </si>
  <si>
    <t>Actas formal de Entrega/ contratos de compras</t>
  </si>
  <si>
    <t>Se evidencia inventario de aseo, lavanderia, utiles de escritorio y cafería.</t>
  </si>
  <si>
    <t>Se evidencia formatos de devoluciones de las cuentas</t>
  </si>
  <si>
    <t xml:space="preserve">Revisión de los contratos suscritos VS contratos terminados </t>
  </si>
  <si>
    <t>Verificación de soportes de los contratos</t>
  </si>
  <si>
    <t>Solicitudes  realizados/las  programadas</t>
  </si>
  <si>
    <t>Se evidencia informes  con reportes de hallazgos</t>
  </si>
  <si>
    <t>Se evidencia formato de prestamos de documentos diligenciados</t>
  </si>
  <si>
    <t>No cumple para esta II evaluacion, se evidencia  solo el formato de solicitud,  faltando los  formato de reporte de mantenimiento.</t>
  </si>
  <si>
    <t xml:space="preserve">Causa Raíz </t>
  </si>
  <si>
    <t>Responsable(s) de la(s) acción(es)</t>
  </si>
  <si>
    <t>No se evidencia informe del proceso contractual</t>
  </si>
  <si>
    <t>Se evidencia  solo el formato de solicitud,  faltando los  formato de reporte de mantenimiento.</t>
  </si>
  <si>
    <t xml:space="preserve">El control se ejecuta  por parte del responsable, se evidencia informe sobre la radicaciòn de facturas por servicios prestados. </t>
  </si>
  <si>
    <t>El control se ejecuta  por parte del responsable, informe srelación de asignación de citas de conciliación y alcances de los procesos de depuración con sus evidencias por entidad.</t>
  </si>
  <si>
    <t xml:space="preserve">Se evidencia cumplimiento, se evidencia  informes de gestiòn de facturaciòn. </t>
  </si>
  <si>
    <t xml:space="preserve">Se evidencia cumplimiento de acuerdo socializaciòn de procesos y procedimientos del àrea de facturaciòn. </t>
  </si>
  <si>
    <t xml:space="preserve">El control se ejecuta  por parte del responsable, inventarios realizados por el Àrea de Almacèn. </t>
  </si>
  <si>
    <t>El control se ejecuta  por parte del responsable, Se evaluá la opción de recepción de devolución de forma virtual.</t>
  </si>
  <si>
    <t>El control se ejecuta  por parte del responsable, informe de notificación  al área jurídica mediante correo institucional la relación de contratos generados durante el período</t>
  </si>
  <si>
    <t xml:space="preserve">El control se ejecuta  por parte del responsable, sobre la notificación al área Jurídica mediante correo institucional la relación de contratos generados durante el período. </t>
  </si>
  <si>
    <t>Informe de cumplimiento de los contratos generados y perfeccionados mediante el registro presupuestal de compromisos realizados en el sistema.</t>
  </si>
  <si>
    <t>Gestión Auditoria Concurrente</t>
  </si>
  <si>
    <t>Afectación Económica</t>
  </si>
  <si>
    <t>* No registro en la historia clínica de los procedimientos  y ayudas diagnosticas realizadas.</t>
  </si>
  <si>
    <t>Posibilidad de Subfacturación de servicios prestados durante la estancia hospitalaria.</t>
  </si>
  <si>
    <t>Realizar el seguimiento diario  de la historia clínica de los pacientes que ingresan a E.S.E. Hospital San Josè del Guaviare.</t>
  </si>
  <si>
    <t xml:space="preserve">Dr. Alejandro Villegas,  enfermera, Thelma Hernández </t>
  </si>
  <si>
    <t>Resolución 1995 de 1997</t>
  </si>
  <si>
    <t>Se evidencia informes  el seguimiento diario de la historia clínica de los pacientes que ingresan a E.S.E. Hospital San José del Guaviare, con el fin de identificar los hallazgos mas comunes, medir adherencia y desarrollar el proceso de reinducción.</t>
  </si>
  <si>
    <t xml:space="preserve">Afectación Económica </t>
  </si>
  <si>
    <t>El líder del proceso deberá implementar el Formato de Control de Préstamo de Documentos como cumplimiento a la transparencia del manejo de la documentación e información</t>
  </si>
  <si>
    <t xml:space="preserve">Líder de Gestión Documental </t>
  </si>
  <si>
    <t>1. Presentación de formato de préstamo de documentos debidamente diligenciado</t>
  </si>
  <si>
    <t>Formato de préstamo de documentos debidamente diligenciado</t>
  </si>
  <si>
    <t xml:space="preserve">Se evidencian  formatos para  de prestamos de documentos  y seguimiento de devolución de los mismos. </t>
  </si>
  <si>
    <t>Gestion de Cartera</t>
  </si>
  <si>
    <t xml:space="preserve">Gestión de Facturación </t>
  </si>
  <si>
    <t>Realizar cruce de la base de datos de contratación frente a los registros presupuestales de compromisos generados en el módulo de presupuesto del sistema, para la verificación de los contratos realizados por la entidad.</t>
  </si>
  <si>
    <t xml:space="preserve">MAPA DE RIESGOS DE CORRUPCIÓN 2022
PAAC "Significado de corrupción: Uso del poder para desviar la gestión de lo pùblico hacia lo privado"
</t>
  </si>
  <si>
    <t>RESULTADO DE EJECUCIÓN DEL CONTROL III SEGUIMIENTO 2022</t>
  </si>
  <si>
    <t>El control se ejecuta  por parte del responsable, soportes da pagos aleatorios correspondiente al periodo septiembre a diciembre de 2022</t>
  </si>
  <si>
    <t>El control se ejecuta por parte del responsable,  se evidencia informe del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</si>
</sst>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0" fontId="7" fillId="0" borderId="2" xfId="0" applyFont="1" applyBorder="1" applyAlignment="1">
      <alignment vertical="center" wrapText="1"/>
    </xf>
    <xf numFmtId="9" fontId="7" fillId="5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 textRotation="90"/>
    </xf>
    <xf numFmtId="0" fontId="7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textRotation="90"/>
    </xf>
    <xf numFmtId="0" fontId="7" fillId="0" borderId="16" xfId="0" applyFont="1" applyBorder="1"/>
    <xf numFmtId="0" fontId="4" fillId="0" borderId="11" xfId="0" applyFont="1" applyBorder="1" applyAlignment="1">
      <alignment vertical="center" textRotation="90"/>
    </xf>
    <xf numFmtId="9" fontId="7" fillId="0" borderId="11" xfId="0" applyNumberFormat="1" applyFont="1" applyFill="1" applyBorder="1" applyAlignment="1">
      <alignment vertical="center"/>
    </xf>
    <xf numFmtId="10" fontId="7" fillId="0" borderId="1" xfId="2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 vertical="center"/>
    </xf>
    <xf numFmtId="9" fontId="7" fillId="9" borderId="3" xfId="0" applyNumberFormat="1" applyFont="1" applyFill="1" applyBorder="1" applyAlignment="1">
      <alignment horizontal="center" vertical="center"/>
    </xf>
    <xf numFmtId="9" fontId="7" fillId="9" borderId="1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textRotation="255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0" xfId="0" applyFont="1" applyAlignment="1">
      <alignment textRotation="90"/>
    </xf>
    <xf numFmtId="0" fontId="7" fillId="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justify" vertical="center"/>
    </xf>
    <xf numFmtId="0" fontId="7" fillId="0" borderId="19" xfId="0" applyFont="1" applyFill="1" applyBorder="1" applyAlignment="1">
      <alignment horizontal="justify" vertical="center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7" fillId="0" borderId="0" xfId="0" applyFont="1" applyBorder="1"/>
    <xf numFmtId="9" fontId="7" fillId="0" borderId="3" xfId="0" applyNumberFormat="1" applyFont="1" applyFill="1" applyBorder="1" applyAlignment="1">
      <alignment vertical="center"/>
    </xf>
    <xf numFmtId="9" fontId="7" fillId="0" borderId="3" xfId="2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justify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justify" vertical="center"/>
    </xf>
    <xf numFmtId="0" fontId="7" fillId="0" borderId="23" xfId="0" applyFont="1" applyFill="1" applyBorder="1" applyAlignment="1">
      <alignment horizontal="justify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0" xfId="2" applyFont="1"/>
    <xf numFmtId="0" fontId="7" fillId="0" borderId="1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11" fillId="0" borderId="1" xfId="0" applyFont="1" applyFill="1" applyBorder="1" applyAlignment="1" applyProtection="1">
      <alignment horizontal="justify" wrapText="1"/>
      <protection hidden="1"/>
    </xf>
    <xf numFmtId="0" fontId="7" fillId="0" borderId="12" xfId="0" applyFont="1" applyBorder="1" applyAlignment="1">
      <alignment horizontal="justify" vertical="center" wrapText="1"/>
    </xf>
    <xf numFmtId="2" fontId="7" fillId="0" borderId="0" xfId="0" applyNumberFormat="1" applyFont="1" applyFill="1"/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9" fontId="7" fillId="0" borderId="11" xfId="0" applyNumberFormat="1" applyFont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1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0" fontId="15" fillId="13" borderId="26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90" wrapText="1"/>
    </xf>
    <xf numFmtId="14" fontId="13" fillId="0" borderId="12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justify" vertical="center"/>
    </xf>
  </cellXfs>
  <cellStyles count="3">
    <cellStyle name="Normal" xfId="0" builtinId="0"/>
    <cellStyle name="Normal 3" xfId="1"/>
    <cellStyle name="Porcentaje" xfId="2" builtinId="5"/>
  </cellStyles>
  <dxfs count="2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00FF00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67235</xdr:rowOff>
    </xdr:from>
    <xdr:to>
      <xdr:col>1</xdr:col>
      <xdr:colOff>793750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7235"/>
          <a:ext cx="1147980" cy="980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9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AN8" sqref="AN8"/>
    </sheetView>
  </sheetViews>
  <sheetFormatPr baseColWidth="10" defaultRowHeight="12.75" x14ac:dyDescent="0.2"/>
  <cols>
    <col min="1" max="1" width="6.85546875" style="2" customWidth="1"/>
    <col min="2" max="2" width="15.7109375" style="2" customWidth="1"/>
    <col min="3" max="3" width="11.42578125" style="2" customWidth="1"/>
    <col min="4" max="4" width="23.85546875" style="2" customWidth="1"/>
    <col min="5" max="5" width="18.42578125" style="2" customWidth="1"/>
    <col min="6" max="6" width="11.7109375" style="2" customWidth="1"/>
    <col min="7" max="7" width="10.140625" style="2" customWidth="1"/>
    <col min="8" max="8" width="10.85546875" style="2" customWidth="1"/>
    <col min="9" max="9" width="7" style="2" customWidth="1"/>
    <col min="10" max="10" width="12.140625" style="2" customWidth="1"/>
    <col min="11" max="11" width="7" style="2" customWidth="1"/>
    <col min="12" max="12" width="11.85546875" style="2" customWidth="1"/>
    <col min="13" max="13" width="28.5703125" style="2" customWidth="1"/>
    <col min="14" max="14" width="12.42578125" style="2" customWidth="1"/>
    <col min="15" max="15" width="6.85546875" style="37" customWidth="1"/>
    <col min="16" max="16" width="4" style="2" customWidth="1"/>
    <col min="17" max="17" width="6.28515625" style="2" customWidth="1"/>
    <col min="18" max="18" width="6" style="2" customWidth="1"/>
    <col min="19" max="19" width="4.7109375" style="2" customWidth="1"/>
    <col min="20" max="20" width="21.140625" style="2" customWidth="1"/>
    <col min="21" max="21" width="14.42578125" style="5" customWidth="1"/>
    <col min="22" max="22" width="26.42578125" style="6" customWidth="1"/>
    <col min="23" max="24" width="12" style="2" customWidth="1"/>
    <col min="25" max="25" width="12.140625" style="2" customWidth="1"/>
    <col min="26" max="26" width="5.7109375" style="2" customWidth="1"/>
    <col min="27" max="27" width="11.5703125" style="2" customWidth="1"/>
    <col min="28" max="28" width="6.7109375" style="43" customWidth="1"/>
    <col min="29" max="29" width="15.7109375" style="2" hidden="1" customWidth="1"/>
    <col min="30" max="30" width="14.140625" style="2" hidden="1" customWidth="1"/>
    <col min="31" max="31" width="26.7109375" style="2" hidden="1" customWidth="1"/>
    <col min="32" max="32" width="23.42578125" style="2" hidden="1" customWidth="1"/>
    <col min="33" max="33" width="14.28515625" style="2" hidden="1" customWidth="1"/>
    <col min="34" max="34" width="7.85546875" style="2" hidden="1" customWidth="1"/>
    <col min="35" max="35" width="18.5703125" style="2" hidden="1" customWidth="1"/>
    <col min="36" max="36" width="11.42578125" style="2" hidden="1" customWidth="1"/>
    <col min="37" max="37" width="8.5703125" style="2" hidden="1" customWidth="1"/>
    <col min="38" max="38" width="20.42578125" style="2" hidden="1" customWidth="1"/>
    <col min="39" max="39" width="18.5703125" style="2" customWidth="1"/>
    <col min="40" max="40" width="11" style="2" customWidth="1"/>
    <col min="41" max="41" width="8.5703125" style="2" customWidth="1"/>
    <col min="42" max="42" width="26.5703125" style="2" customWidth="1"/>
    <col min="43" max="16384" width="11.42578125" style="2"/>
  </cols>
  <sheetData>
    <row r="1" spans="1:42" s="1" customFormat="1" ht="87.75" customHeight="1" thickBot="1" x14ac:dyDescent="0.3">
      <c r="A1" s="146" t="s">
        <v>181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 t="s">
        <v>41</v>
      </c>
      <c r="AD1" s="148"/>
      <c r="AE1" s="148"/>
      <c r="AF1" s="148"/>
      <c r="AG1" s="148"/>
      <c r="AH1" s="148"/>
      <c r="AI1" s="109" t="s">
        <v>137</v>
      </c>
      <c r="AJ1" s="109"/>
      <c r="AK1" s="109"/>
      <c r="AL1" s="109"/>
      <c r="AM1" s="151" t="s">
        <v>182</v>
      </c>
      <c r="AN1" s="152"/>
      <c r="AO1" s="152"/>
      <c r="AP1" s="153"/>
    </row>
    <row r="2" spans="1:42" ht="23.25" customHeight="1" x14ac:dyDescent="0.2">
      <c r="A2" s="144" t="s">
        <v>0</v>
      </c>
      <c r="B2" s="104" t="s">
        <v>21</v>
      </c>
      <c r="C2" s="100" t="s">
        <v>9</v>
      </c>
      <c r="D2" s="100" t="s">
        <v>151</v>
      </c>
      <c r="E2" s="104" t="s">
        <v>2</v>
      </c>
      <c r="F2" s="104" t="s">
        <v>3</v>
      </c>
      <c r="G2" s="104" t="s">
        <v>4</v>
      </c>
      <c r="H2" s="104" t="s">
        <v>5</v>
      </c>
      <c r="I2" s="100" t="s">
        <v>27</v>
      </c>
      <c r="J2" s="104" t="s">
        <v>6</v>
      </c>
      <c r="K2" s="104" t="s">
        <v>31</v>
      </c>
      <c r="L2" s="104" t="s">
        <v>7</v>
      </c>
      <c r="M2" s="104" t="s">
        <v>8</v>
      </c>
      <c r="N2" s="104" t="s">
        <v>152</v>
      </c>
      <c r="O2" s="104" t="s">
        <v>19</v>
      </c>
      <c r="P2" s="104"/>
      <c r="Q2" s="104"/>
      <c r="R2" s="108" t="s">
        <v>18</v>
      </c>
      <c r="S2" s="108"/>
      <c r="T2" s="108"/>
      <c r="U2" s="108"/>
      <c r="V2" s="108"/>
      <c r="W2" s="108"/>
      <c r="X2" s="102" t="s">
        <v>39</v>
      </c>
      <c r="Y2" s="102" t="s">
        <v>15</v>
      </c>
      <c r="Z2" s="102" t="s">
        <v>40</v>
      </c>
      <c r="AA2" s="102" t="s">
        <v>16</v>
      </c>
      <c r="AB2" s="102" t="s">
        <v>17</v>
      </c>
      <c r="AC2" s="92"/>
      <c r="AD2" s="92"/>
      <c r="AE2" s="90"/>
      <c r="AF2" s="90"/>
      <c r="AG2" s="92"/>
      <c r="AH2" s="92"/>
      <c r="AI2" s="106" t="s">
        <v>126</v>
      </c>
      <c r="AJ2" s="106" t="s">
        <v>127</v>
      </c>
      <c r="AK2" s="106" t="s">
        <v>128</v>
      </c>
      <c r="AL2" s="98" t="s">
        <v>129</v>
      </c>
      <c r="AM2" s="154" t="s">
        <v>126</v>
      </c>
      <c r="AN2" s="154" t="s">
        <v>127</v>
      </c>
      <c r="AO2" s="154" t="s">
        <v>128</v>
      </c>
      <c r="AP2" s="156" t="s">
        <v>129</v>
      </c>
    </row>
    <row r="3" spans="1:42" ht="43.5" customHeight="1" thickBot="1" x14ac:dyDescent="0.25">
      <c r="A3" s="145"/>
      <c r="B3" s="105"/>
      <c r="C3" s="101"/>
      <c r="D3" s="101"/>
      <c r="E3" s="105"/>
      <c r="F3" s="105"/>
      <c r="G3" s="105"/>
      <c r="H3" s="105"/>
      <c r="I3" s="101"/>
      <c r="J3" s="105"/>
      <c r="K3" s="105"/>
      <c r="L3" s="105"/>
      <c r="M3" s="105"/>
      <c r="N3" s="105"/>
      <c r="O3" s="94" t="s">
        <v>10</v>
      </c>
      <c r="P3" s="94" t="s">
        <v>1</v>
      </c>
      <c r="Q3" s="94" t="s">
        <v>20</v>
      </c>
      <c r="R3" s="94" t="s">
        <v>37</v>
      </c>
      <c r="S3" s="94" t="s">
        <v>11</v>
      </c>
      <c r="T3" s="94" t="s">
        <v>12</v>
      </c>
      <c r="U3" s="94" t="s">
        <v>43</v>
      </c>
      <c r="V3" s="94" t="s">
        <v>13</v>
      </c>
      <c r="W3" s="94" t="s">
        <v>14</v>
      </c>
      <c r="X3" s="103"/>
      <c r="Y3" s="103"/>
      <c r="Z3" s="103"/>
      <c r="AA3" s="103"/>
      <c r="AB3" s="103"/>
      <c r="AC3" s="93"/>
      <c r="AD3" s="93"/>
      <c r="AE3" s="91"/>
      <c r="AF3" s="91"/>
      <c r="AG3" s="93"/>
      <c r="AH3" s="93"/>
      <c r="AI3" s="107"/>
      <c r="AJ3" s="107"/>
      <c r="AK3" s="107"/>
      <c r="AL3" s="99"/>
      <c r="AM3" s="155"/>
      <c r="AN3" s="155"/>
      <c r="AO3" s="155"/>
      <c r="AP3" s="157"/>
    </row>
    <row r="4" spans="1:42" ht="119.25" customHeight="1" x14ac:dyDescent="0.2">
      <c r="A4" s="115">
        <v>1</v>
      </c>
      <c r="B4" s="158" t="s">
        <v>178</v>
      </c>
      <c r="C4" s="126" t="s">
        <v>22</v>
      </c>
      <c r="D4" s="127" t="s">
        <v>49</v>
      </c>
      <c r="E4" s="129" t="s">
        <v>108</v>
      </c>
      <c r="F4" s="119" t="s">
        <v>23</v>
      </c>
      <c r="G4" s="119">
        <v>297</v>
      </c>
      <c r="H4" s="121" t="s">
        <v>26</v>
      </c>
      <c r="I4" s="122">
        <v>0.6</v>
      </c>
      <c r="J4" s="113" t="s">
        <v>28</v>
      </c>
      <c r="K4" s="124">
        <v>0.6</v>
      </c>
      <c r="L4" s="113" t="s">
        <v>28</v>
      </c>
      <c r="M4" s="84" t="s">
        <v>64</v>
      </c>
      <c r="N4" s="117" t="s">
        <v>50</v>
      </c>
      <c r="O4" s="56" t="s">
        <v>34</v>
      </c>
      <c r="P4" s="57"/>
      <c r="Q4" s="14" t="s">
        <v>35</v>
      </c>
      <c r="R4" s="15" t="s">
        <v>38</v>
      </c>
      <c r="S4" s="58">
        <v>0.4</v>
      </c>
      <c r="T4" s="84" t="s">
        <v>63</v>
      </c>
      <c r="U4" s="85" t="s">
        <v>45</v>
      </c>
      <c r="V4" s="84" t="s">
        <v>66</v>
      </c>
      <c r="W4" s="59">
        <v>0.36</v>
      </c>
      <c r="X4" s="29" t="s">
        <v>25</v>
      </c>
      <c r="Y4" s="95" t="s">
        <v>28</v>
      </c>
      <c r="Z4" s="87">
        <v>0.6</v>
      </c>
      <c r="AA4" s="95" t="s">
        <v>28</v>
      </c>
      <c r="AB4" s="60" t="s">
        <v>42</v>
      </c>
      <c r="AC4" s="57"/>
      <c r="AD4" s="57"/>
      <c r="AE4" s="57"/>
      <c r="AF4" s="57"/>
      <c r="AG4" s="57"/>
      <c r="AH4" s="57"/>
      <c r="AI4" s="61" t="s">
        <v>130</v>
      </c>
      <c r="AJ4" s="55">
        <v>44446</v>
      </c>
      <c r="AK4" s="62">
        <v>0.66</v>
      </c>
      <c r="AL4" s="63" t="s">
        <v>131</v>
      </c>
      <c r="AM4" s="61" t="s">
        <v>130</v>
      </c>
      <c r="AN4" s="55">
        <v>44926</v>
      </c>
      <c r="AO4" s="62">
        <v>1</v>
      </c>
      <c r="AP4" s="48" t="s">
        <v>155</v>
      </c>
    </row>
    <row r="5" spans="1:42" ht="117" customHeight="1" thickBot="1" x14ac:dyDescent="0.25">
      <c r="A5" s="116"/>
      <c r="B5" s="159"/>
      <c r="C5" s="118"/>
      <c r="D5" s="128"/>
      <c r="E5" s="130"/>
      <c r="F5" s="120"/>
      <c r="G5" s="120"/>
      <c r="H5" s="114"/>
      <c r="I5" s="123"/>
      <c r="J5" s="114"/>
      <c r="K5" s="125"/>
      <c r="L5" s="114"/>
      <c r="M5" s="80" t="s">
        <v>65</v>
      </c>
      <c r="N5" s="118"/>
      <c r="O5" s="35" t="s">
        <v>34</v>
      </c>
      <c r="P5" s="18"/>
      <c r="Q5" s="17" t="s">
        <v>35</v>
      </c>
      <c r="R5" s="19" t="s">
        <v>38</v>
      </c>
      <c r="S5" s="20">
        <v>0.4</v>
      </c>
      <c r="T5" s="71" t="s">
        <v>63</v>
      </c>
      <c r="U5" s="82" t="s">
        <v>44</v>
      </c>
      <c r="V5" s="74" t="s">
        <v>67</v>
      </c>
      <c r="W5" s="21">
        <f>36%-14.4%</f>
        <v>0.21599999999999997</v>
      </c>
      <c r="X5" s="30" t="s">
        <v>25</v>
      </c>
      <c r="Y5" s="83" t="s">
        <v>28</v>
      </c>
      <c r="Z5" s="97">
        <v>0.6</v>
      </c>
      <c r="AA5" s="83" t="s">
        <v>28</v>
      </c>
      <c r="AB5" s="42" t="s">
        <v>42</v>
      </c>
      <c r="AC5" s="57"/>
      <c r="AD5" s="57"/>
      <c r="AE5" s="57"/>
      <c r="AF5" s="57"/>
      <c r="AG5" s="57"/>
      <c r="AH5" s="57"/>
      <c r="AI5" s="49" t="s">
        <v>130</v>
      </c>
      <c r="AJ5" s="46">
        <v>44446</v>
      </c>
      <c r="AK5" s="77">
        <v>0.66</v>
      </c>
      <c r="AL5" s="50" t="s">
        <v>131</v>
      </c>
      <c r="AM5" s="49" t="s">
        <v>130</v>
      </c>
      <c r="AN5" s="55">
        <v>44926</v>
      </c>
      <c r="AO5" s="77">
        <v>1</v>
      </c>
      <c r="AP5" s="48" t="s">
        <v>156</v>
      </c>
    </row>
    <row r="6" spans="1:42" ht="51" x14ac:dyDescent="0.2">
      <c r="A6" s="162">
        <v>2</v>
      </c>
      <c r="B6" s="160" t="s">
        <v>179</v>
      </c>
      <c r="C6" s="111" t="s">
        <v>22</v>
      </c>
      <c r="D6" s="134" t="s">
        <v>52</v>
      </c>
      <c r="E6" s="134" t="s">
        <v>51</v>
      </c>
      <c r="F6" s="132" t="s">
        <v>23</v>
      </c>
      <c r="G6" s="132">
        <v>3</v>
      </c>
      <c r="H6" s="138" t="s">
        <v>25</v>
      </c>
      <c r="I6" s="136">
        <v>0.4</v>
      </c>
      <c r="J6" s="142" t="s">
        <v>29</v>
      </c>
      <c r="K6" s="136">
        <v>0.8</v>
      </c>
      <c r="L6" s="140" t="s">
        <v>33</v>
      </c>
      <c r="M6" s="84" t="s">
        <v>55</v>
      </c>
      <c r="N6" s="117" t="s">
        <v>53</v>
      </c>
      <c r="O6" s="131" t="s">
        <v>34</v>
      </c>
      <c r="P6" s="57"/>
      <c r="Q6" s="14" t="s">
        <v>35</v>
      </c>
      <c r="R6" s="15" t="s">
        <v>38</v>
      </c>
      <c r="S6" s="87">
        <v>0.4</v>
      </c>
      <c r="T6" s="16" t="s">
        <v>46</v>
      </c>
      <c r="U6" s="85" t="s">
        <v>45</v>
      </c>
      <c r="V6" s="68" t="s">
        <v>54</v>
      </c>
      <c r="W6" s="76">
        <v>0.24</v>
      </c>
      <c r="X6" s="29" t="s">
        <v>25</v>
      </c>
      <c r="Y6" s="89" t="s">
        <v>29</v>
      </c>
      <c r="Z6" s="87">
        <v>0.8</v>
      </c>
      <c r="AA6" s="89" t="s">
        <v>33</v>
      </c>
      <c r="AB6" s="40" t="s">
        <v>48</v>
      </c>
      <c r="AC6" s="57"/>
      <c r="AD6" s="57"/>
      <c r="AE6" s="57"/>
      <c r="AF6" s="57"/>
      <c r="AG6" s="57"/>
      <c r="AH6" s="57"/>
      <c r="AI6" s="47" t="s">
        <v>139</v>
      </c>
      <c r="AJ6" s="46">
        <v>44446</v>
      </c>
      <c r="AK6" s="77">
        <v>0.66</v>
      </c>
      <c r="AL6" s="48" t="s">
        <v>138</v>
      </c>
      <c r="AM6" s="47" t="s">
        <v>139</v>
      </c>
      <c r="AN6" s="55">
        <v>44926</v>
      </c>
      <c r="AO6" s="77">
        <v>1</v>
      </c>
      <c r="AP6" s="48" t="s">
        <v>157</v>
      </c>
    </row>
    <row r="7" spans="1:42" ht="54" customHeight="1" x14ac:dyDescent="0.2">
      <c r="A7" s="163"/>
      <c r="B7" s="161"/>
      <c r="C7" s="110"/>
      <c r="D7" s="135"/>
      <c r="E7" s="135"/>
      <c r="F7" s="133"/>
      <c r="G7" s="133"/>
      <c r="H7" s="139"/>
      <c r="I7" s="137"/>
      <c r="J7" s="143"/>
      <c r="K7" s="137"/>
      <c r="L7" s="141"/>
      <c r="M7" s="79" t="s">
        <v>56</v>
      </c>
      <c r="N7" s="117"/>
      <c r="O7" s="131"/>
      <c r="P7" s="57"/>
      <c r="Q7" s="9" t="s">
        <v>35</v>
      </c>
      <c r="R7" s="10" t="s">
        <v>38</v>
      </c>
      <c r="S7" s="86">
        <v>0.4</v>
      </c>
      <c r="T7" s="11" t="s">
        <v>46</v>
      </c>
      <c r="U7" s="81" t="s">
        <v>45</v>
      </c>
      <c r="V7" s="69" t="s">
        <v>57</v>
      </c>
      <c r="W7" s="164">
        <v>0.14000000000000001</v>
      </c>
      <c r="X7" s="12" t="s">
        <v>24</v>
      </c>
      <c r="Y7" s="88" t="s">
        <v>29</v>
      </c>
      <c r="Z7" s="86">
        <v>0.8</v>
      </c>
      <c r="AA7" s="88" t="s">
        <v>33</v>
      </c>
      <c r="AB7" s="41" t="s">
        <v>48</v>
      </c>
      <c r="AC7" s="57"/>
      <c r="AD7" s="57"/>
      <c r="AE7" s="57"/>
      <c r="AF7" s="57"/>
      <c r="AG7" s="57"/>
      <c r="AH7" s="57"/>
      <c r="AI7" s="47" t="s">
        <v>132</v>
      </c>
      <c r="AJ7" s="46">
        <v>44446</v>
      </c>
      <c r="AK7" s="77">
        <v>0.66</v>
      </c>
      <c r="AL7" s="48" t="s">
        <v>138</v>
      </c>
      <c r="AM7" s="47" t="s">
        <v>132</v>
      </c>
      <c r="AN7" s="55">
        <v>44926</v>
      </c>
      <c r="AO7" s="77">
        <v>1</v>
      </c>
      <c r="AP7" s="48" t="s">
        <v>158</v>
      </c>
    </row>
    <row r="8" spans="1:42" s="5" customFormat="1" ht="111.75" customHeight="1" x14ac:dyDescent="0.25">
      <c r="A8" s="165">
        <v>3</v>
      </c>
      <c r="B8" s="34" t="s">
        <v>58</v>
      </c>
      <c r="C8" s="78" t="s">
        <v>22</v>
      </c>
      <c r="D8" s="78" t="s">
        <v>59</v>
      </c>
      <c r="E8" s="74" t="s">
        <v>109</v>
      </c>
      <c r="F8" s="66" t="s">
        <v>23</v>
      </c>
      <c r="G8" s="66">
        <f>3*12</f>
        <v>36</v>
      </c>
      <c r="H8" s="66" t="s">
        <v>26</v>
      </c>
      <c r="I8" s="76">
        <v>0.6</v>
      </c>
      <c r="J8" s="13" t="s">
        <v>29</v>
      </c>
      <c r="K8" s="76">
        <v>0.8</v>
      </c>
      <c r="L8" s="39" t="s">
        <v>33</v>
      </c>
      <c r="M8" s="74" t="s">
        <v>110</v>
      </c>
      <c r="N8" s="78" t="s">
        <v>91</v>
      </c>
      <c r="O8" s="96" t="s">
        <v>34</v>
      </c>
      <c r="P8" s="66"/>
      <c r="Q8" s="4" t="s">
        <v>35</v>
      </c>
      <c r="R8" s="4" t="s">
        <v>38</v>
      </c>
      <c r="S8" s="66">
        <f>25+15</f>
        <v>40</v>
      </c>
      <c r="T8" s="74" t="s">
        <v>111</v>
      </c>
      <c r="U8" s="66" t="s">
        <v>92</v>
      </c>
      <c r="V8" s="74" t="s">
        <v>122</v>
      </c>
      <c r="W8" s="76">
        <v>0.36</v>
      </c>
      <c r="X8" s="28" t="s">
        <v>25</v>
      </c>
      <c r="Y8" s="13" t="s">
        <v>29</v>
      </c>
      <c r="Z8" s="76">
        <v>0.8</v>
      </c>
      <c r="AA8" s="13" t="s">
        <v>33</v>
      </c>
      <c r="AB8" s="73" t="s">
        <v>48</v>
      </c>
      <c r="AC8" s="166"/>
      <c r="AD8" s="166"/>
      <c r="AE8" s="166"/>
      <c r="AF8" s="166"/>
      <c r="AG8" s="166"/>
      <c r="AH8" s="166"/>
      <c r="AI8" s="49" t="s">
        <v>140</v>
      </c>
      <c r="AJ8" s="46">
        <v>44446</v>
      </c>
      <c r="AK8" s="77">
        <v>0.33</v>
      </c>
      <c r="AL8" s="48" t="s">
        <v>150</v>
      </c>
      <c r="AM8" s="49" t="s">
        <v>140</v>
      </c>
      <c r="AN8" s="55">
        <v>44926</v>
      </c>
      <c r="AO8" s="77">
        <v>1</v>
      </c>
      <c r="AP8" s="48" t="s">
        <v>154</v>
      </c>
    </row>
    <row r="9" spans="1:42" ht="102" customHeight="1" x14ac:dyDescent="0.2">
      <c r="A9" s="165">
        <v>4</v>
      </c>
      <c r="B9" s="34" t="s">
        <v>60</v>
      </c>
      <c r="C9" s="78" t="s">
        <v>93</v>
      </c>
      <c r="D9" s="78" t="s">
        <v>94</v>
      </c>
      <c r="E9" s="74" t="s">
        <v>95</v>
      </c>
      <c r="F9" s="66" t="s">
        <v>23</v>
      </c>
      <c r="G9" s="66">
        <v>8</v>
      </c>
      <c r="H9" s="66" t="s">
        <v>25</v>
      </c>
      <c r="I9" s="76">
        <v>0.4</v>
      </c>
      <c r="J9" s="13" t="s">
        <v>29</v>
      </c>
      <c r="K9" s="76">
        <v>0.8</v>
      </c>
      <c r="L9" s="7" t="s">
        <v>28</v>
      </c>
      <c r="M9" s="74" t="s">
        <v>112</v>
      </c>
      <c r="N9" s="78" t="s">
        <v>96</v>
      </c>
      <c r="O9" s="96" t="s">
        <v>34</v>
      </c>
      <c r="P9" s="3"/>
      <c r="Q9" s="4" t="s">
        <v>36</v>
      </c>
      <c r="R9" s="4" t="s">
        <v>38</v>
      </c>
      <c r="S9" s="76">
        <v>0.3</v>
      </c>
      <c r="T9" s="74" t="s">
        <v>61</v>
      </c>
      <c r="U9" s="44" t="s">
        <v>45</v>
      </c>
      <c r="V9" s="74" t="s">
        <v>62</v>
      </c>
      <c r="W9" s="76">
        <v>0.28000000000000003</v>
      </c>
      <c r="X9" s="28" t="s">
        <v>25</v>
      </c>
      <c r="Y9" s="13" t="s">
        <v>29</v>
      </c>
      <c r="Z9" s="76">
        <v>0.8</v>
      </c>
      <c r="AA9" s="13" t="s">
        <v>33</v>
      </c>
      <c r="AB9" s="73" t="s">
        <v>48</v>
      </c>
      <c r="AC9" s="57"/>
      <c r="AD9" s="57"/>
      <c r="AE9" s="57"/>
      <c r="AF9" s="57"/>
      <c r="AG9" s="57"/>
      <c r="AH9" s="57"/>
      <c r="AI9" s="49" t="s">
        <v>142</v>
      </c>
      <c r="AJ9" s="46">
        <v>44446</v>
      </c>
      <c r="AK9" s="77">
        <v>0.66</v>
      </c>
      <c r="AL9" s="48" t="s">
        <v>141</v>
      </c>
      <c r="AM9" s="49" t="s">
        <v>142</v>
      </c>
      <c r="AN9" s="55">
        <v>44926</v>
      </c>
      <c r="AO9" s="77">
        <v>1</v>
      </c>
      <c r="AP9" s="48" t="s">
        <v>125</v>
      </c>
    </row>
    <row r="10" spans="1:42" s="1" customFormat="1" ht="81.75" customHeight="1" x14ac:dyDescent="0.2">
      <c r="A10" s="165">
        <v>5</v>
      </c>
      <c r="B10" s="34" t="s">
        <v>97</v>
      </c>
      <c r="C10" s="78" t="s">
        <v>93</v>
      </c>
      <c r="D10" s="26" t="s">
        <v>68</v>
      </c>
      <c r="E10" s="74" t="s">
        <v>98</v>
      </c>
      <c r="F10" s="66" t="s">
        <v>81</v>
      </c>
      <c r="G10" s="66">
        <v>12</v>
      </c>
      <c r="H10" s="66" t="s">
        <v>25</v>
      </c>
      <c r="I10" s="25">
        <v>0.4</v>
      </c>
      <c r="J10" s="13" t="s">
        <v>29</v>
      </c>
      <c r="K10" s="76">
        <v>0.8</v>
      </c>
      <c r="L10" s="22" t="s">
        <v>33</v>
      </c>
      <c r="M10" s="74" t="s">
        <v>123</v>
      </c>
      <c r="N10" s="78" t="s">
        <v>99</v>
      </c>
      <c r="O10" s="96" t="s">
        <v>34</v>
      </c>
      <c r="P10" s="23"/>
      <c r="Q10" s="4" t="s">
        <v>35</v>
      </c>
      <c r="R10" s="4" t="s">
        <v>38</v>
      </c>
      <c r="S10" s="25">
        <v>0.4</v>
      </c>
      <c r="T10" s="23" t="s">
        <v>69</v>
      </c>
      <c r="U10" s="66" t="s">
        <v>45</v>
      </c>
      <c r="V10" s="74" t="s">
        <v>70</v>
      </c>
      <c r="W10" s="76">
        <v>0.24</v>
      </c>
      <c r="X10" s="27" t="s">
        <v>25</v>
      </c>
      <c r="Y10" s="13" t="s">
        <v>29</v>
      </c>
      <c r="Z10" s="76">
        <v>0.8</v>
      </c>
      <c r="AA10" s="13" t="s">
        <v>33</v>
      </c>
      <c r="AB10" s="73" t="s">
        <v>48</v>
      </c>
      <c r="AC10" s="167"/>
      <c r="AD10" s="167"/>
      <c r="AE10" s="167"/>
      <c r="AF10" s="167"/>
      <c r="AG10" s="167"/>
      <c r="AH10" s="167"/>
      <c r="AI10" s="49" t="s">
        <v>133</v>
      </c>
      <c r="AJ10" s="46">
        <v>44446</v>
      </c>
      <c r="AK10" s="77">
        <v>0.66</v>
      </c>
      <c r="AL10" s="48" t="s">
        <v>143</v>
      </c>
      <c r="AM10" s="49" t="s">
        <v>133</v>
      </c>
      <c r="AN10" s="55">
        <v>44926</v>
      </c>
      <c r="AO10" s="77">
        <v>1</v>
      </c>
      <c r="AP10" s="48" t="s">
        <v>159</v>
      </c>
    </row>
    <row r="11" spans="1:42" ht="159" customHeight="1" x14ac:dyDescent="0.2">
      <c r="A11" s="165">
        <v>6</v>
      </c>
      <c r="B11" s="34" t="s">
        <v>100</v>
      </c>
      <c r="C11" s="78" t="s">
        <v>93</v>
      </c>
      <c r="D11" s="78" t="s">
        <v>71</v>
      </c>
      <c r="E11" s="74" t="s">
        <v>72</v>
      </c>
      <c r="F11" s="66" t="s">
        <v>23</v>
      </c>
      <c r="G11" s="66">
        <f>2*12</f>
        <v>24</v>
      </c>
      <c r="H11" s="66" t="s">
        <v>25</v>
      </c>
      <c r="I11" s="76">
        <v>0.4</v>
      </c>
      <c r="J11" s="13" t="s">
        <v>29</v>
      </c>
      <c r="K11" s="76">
        <v>0.8</v>
      </c>
      <c r="L11" s="22" t="s">
        <v>33</v>
      </c>
      <c r="M11" s="74" t="s">
        <v>101</v>
      </c>
      <c r="N11" s="78" t="s">
        <v>102</v>
      </c>
      <c r="O11" s="96" t="s">
        <v>34</v>
      </c>
      <c r="P11" s="23"/>
      <c r="Q11" s="4" t="s">
        <v>35</v>
      </c>
      <c r="R11" s="4" t="s">
        <v>38</v>
      </c>
      <c r="S11" s="25">
        <v>0.4</v>
      </c>
      <c r="T11" s="74" t="s">
        <v>73</v>
      </c>
      <c r="U11" s="66" t="s">
        <v>45</v>
      </c>
      <c r="V11" s="74" t="s">
        <v>74</v>
      </c>
      <c r="W11" s="76">
        <v>0.24</v>
      </c>
      <c r="X11" s="27" t="s">
        <v>25</v>
      </c>
      <c r="Y11" s="13" t="s">
        <v>29</v>
      </c>
      <c r="Z11" s="25">
        <v>0.8</v>
      </c>
      <c r="AA11" s="13" t="s">
        <v>33</v>
      </c>
      <c r="AB11" s="40" t="s">
        <v>48</v>
      </c>
      <c r="AC11" s="57"/>
      <c r="AD11" s="57"/>
      <c r="AE11" s="57"/>
      <c r="AF11" s="57"/>
      <c r="AG11" s="57"/>
      <c r="AH11" s="57"/>
      <c r="AI11" s="49" t="s">
        <v>146</v>
      </c>
      <c r="AJ11" s="46">
        <v>44446</v>
      </c>
      <c r="AK11" s="77">
        <v>0.66</v>
      </c>
      <c r="AL11" s="64" t="s">
        <v>125</v>
      </c>
      <c r="AM11" s="49" t="s">
        <v>146</v>
      </c>
      <c r="AN11" s="55">
        <v>44926</v>
      </c>
      <c r="AO11" s="77">
        <v>1</v>
      </c>
      <c r="AP11" s="64" t="s">
        <v>183</v>
      </c>
    </row>
    <row r="12" spans="1:42" ht="84" x14ac:dyDescent="0.2">
      <c r="A12" s="165">
        <v>7</v>
      </c>
      <c r="B12" s="34" t="s">
        <v>75</v>
      </c>
      <c r="C12" s="78" t="s">
        <v>93</v>
      </c>
      <c r="D12" s="78" t="s">
        <v>77</v>
      </c>
      <c r="E12" s="70" t="s">
        <v>76</v>
      </c>
      <c r="F12" s="66" t="s">
        <v>23</v>
      </c>
      <c r="G12" s="66">
        <v>12</v>
      </c>
      <c r="H12" s="66" t="s">
        <v>25</v>
      </c>
      <c r="I12" s="76">
        <v>0.4</v>
      </c>
      <c r="J12" s="13" t="s">
        <v>29</v>
      </c>
      <c r="K12" s="76">
        <v>0.8</v>
      </c>
      <c r="L12" s="39" t="s">
        <v>33</v>
      </c>
      <c r="M12" s="74" t="s">
        <v>113</v>
      </c>
      <c r="N12" s="78" t="s">
        <v>103</v>
      </c>
      <c r="O12" s="96" t="s">
        <v>34</v>
      </c>
      <c r="P12" s="23"/>
      <c r="Q12" s="4" t="s">
        <v>36</v>
      </c>
      <c r="R12" s="4" t="s">
        <v>38</v>
      </c>
      <c r="S12" s="25">
        <v>0.3</v>
      </c>
      <c r="T12" s="24" t="s">
        <v>78</v>
      </c>
      <c r="U12" s="66" t="s">
        <v>45</v>
      </c>
      <c r="V12" s="74" t="s">
        <v>114</v>
      </c>
      <c r="W12" s="76">
        <v>0.28000000000000003</v>
      </c>
      <c r="X12" s="27" t="s">
        <v>25</v>
      </c>
      <c r="Y12" s="13" t="s">
        <v>29</v>
      </c>
      <c r="Z12" s="25">
        <v>0.8</v>
      </c>
      <c r="AA12" s="13" t="s">
        <v>33</v>
      </c>
      <c r="AB12" s="40" t="s">
        <v>48</v>
      </c>
      <c r="AC12" s="57"/>
      <c r="AD12" s="57"/>
      <c r="AE12" s="57"/>
      <c r="AF12" s="57"/>
      <c r="AG12" s="57"/>
      <c r="AH12" s="57"/>
      <c r="AI12" s="49" t="s">
        <v>134</v>
      </c>
      <c r="AJ12" s="46">
        <v>44446</v>
      </c>
      <c r="AK12" s="77">
        <v>0.66</v>
      </c>
      <c r="AL12" s="48" t="s">
        <v>144</v>
      </c>
      <c r="AM12" s="49" t="s">
        <v>146</v>
      </c>
      <c r="AN12" s="55">
        <v>44926</v>
      </c>
      <c r="AO12" s="77">
        <v>1</v>
      </c>
      <c r="AP12" s="64" t="s">
        <v>160</v>
      </c>
    </row>
    <row r="13" spans="1:42" s="5" customFormat="1" ht="114.75" x14ac:dyDescent="0.25">
      <c r="A13" s="165">
        <v>8</v>
      </c>
      <c r="B13" s="34" t="s">
        <v>104</v>
      </c>
      <c r="C13" s="78" t="s">
        <v>93</v>
      </c>
      <c r="D13" s="74" t="s">
        <v>80</v>
      </c>
      <c r="E13" s="74" t="s">
        <v>79</v>
      </c>
      <c r="F13" s="66" t="s">
        <v>81</v>
      </c>
      <c r="G13" s="66">
        <v>2</v>
      </c>
      <c r="H13" s="38" t="s">
        <v>82</v>
      </c>
      <c r="I13" s="76">
        <v>0.2</v>
      </c>
      <c r="J13" s="38" t="s">
        <v>30</v>
      </c>
      <c r="K13" s="76">
        <v>1</v>
      </c>
      <c r="L13" s="45" t="s">
        <v>32</v>
      </c>
      <c r="M13" s="74" t="s">
        <v>124</v>
      </c>
      <c r="N13" s="66" t="s">
        <v>105</v>
      </c>
      <c r="O13" s="96" t="s">
        <v>34</v>
      </c>
      <c r="P13" s="66"/>
      <c r="Q13" s="4" t="s">
        <v>35</v>
      </c>
      <c r="R13" s="4" t="s">
        <v>38</v>
      </c>
      <c r="S13" s="76">
        <v>0.4</v>
      </c>
      <c r="T13" s="74" t="s">
        <v>106</v>
      </c>
      <c r="U13" s="66" t="s">
        <v>45</v>
      </c>
      <c r="V13" s="74" t="s">
        <v>107</v>
      </c>
      <c r="W13" s="76">
        <v>0.12</v>
      </c>
      <c r="X13" s="27" t="s">
        <v>24</v>
      </c>
      <c r="Y13" s="75" t="s">
        <v>30</v>
      </c>
      <c r="Z13" s="76">
        <v>1</v>
      </c>
      <c r="AA13" s="75" t="s">
        <v>32</v>
      </c>
      <c r="AB13" s="40" t="s">
        <v>48</v>
      </c>
      <c r="AC13" s="166"/>
      <c r="AD13" s="166"/>
      <c r="AE13" s="166"/>
      <c r="AF13" s="166"/>
      <c r="AG13" s="166"/>
      <c r="AH13" s="166"/>
      <c r="AI13" s="49" t="s">
        <v>145</v>
      </c>
      <c r="AJ13" s="46">
        <v>44446</v>
      </c>
      <c r="AK13" s="76">
        <v>0</v>
      </c>
      <c r="AL13" s="48" t="s">
        <v>153</v>
      </c>
      <c r="AM13" s="49" t="s">
        <v>145</v>
      </c>
      <c r="AN13" s="55">
        <v>44926</v>
      </c>
      <c r="AO13" s="76">
        <v>1</v>
      </c>
      <c r="AP13" s="48" t="s">
        <v>184</v>
      </c>
    </row>
    <row r="14" spans="1:42" ht="82.5" customHeight="1" x14ac:dyDescent="0.2">
      <c r="A14" s="168">
        <v>9</v>
      </c>
      <c r="B14" s="161" t="s">
        <v>83</v>
      </c>
      <c r="C14" s="110" t="s">
        <v>22</v>
      </c>
      <c r="D14" s="135" t="s">
        <v>84</v>
      </c>
      <c r="E14" s="135" t="s">
        <v>88</v>
      </c>
      <c r="F14" s="110" t="s">
        <v>23</v>
      </c>
      <c r="G14" s="110">
        <v>72</v>
      </c>
      <c r="H14" s="133" t="s">
        <v>26</v>
      </c>
      <c r="I14" s="137">
        <v>0.6</v>
      </c>
      <c r="J14" s="143" t="s">
        <v>29</v>
      </c>
      <c r="K14" s="137">
        <v>0.8</v>
      </c>
      <c r="L14" s="149" t="s">
        <v>33</v>
      </c>
      <c r="M14" s="74" t="s">
        <v>85</v>
      </c>
      <c r="N14" s="110" t="s">
        <v>86</v>
      </c>
      <c r="O14" s="112" t="s">
        <v>47</v>
      </c>
      <c r="P14" s="3"/>
      <c r="Q14" s="4" t="s">
        <v>35</v>
      </c>
      <c r="R14" s="4" t="s">
        <v>38</v>
      </c>
      <c r="S14" s="76">
        <v>0.4</v>
      </c>
      <c r="T14" s="110" t="s">
        <v>87</v>
      </c>
      <c r="U14" s="66" t="s">
        <v>45</v>
      </c>
      <c r="V14" s="74" t="s">
        <v>115</v>
      </c>
      <c r="W14" s="76">
        <v>0.36</v>
      </c>
      <c r="X14" s="27" t="s">
        <v>24</v>
      </c>
      <c r="Y14" s="13" t="s">
        <v>29</v>
      </c>
      <c r="Z14" s="76">
        <v>0.8</v>
      </c>
      <c r="AA14" s="13" t="s">
        <v>33</v>
      </c>
      <c r="AB14" s="73" t="s">
        <v>48</v>
      </c>
      <c r="AC14" s="57"/>
      <c r="AD14" s="57"/>
      <c r="AE14" s="57"/>
      <c r="AF14" s="57"/>
      <c r="AG14" s="57"/>
      <c r="AH14" s="57"/>
      <c r="AI14" s="51" t="s">
        <v>147</v>
      </c>
      <c r="AJ14" s="46">
        <v>44446</v>
      </c>
      <c r="AK14" s="31">
        <v>0</v>
      </c>
      <c r="AL14" s="52" t="s">
        <v>136</v>
      </c>
      <c r="AM14" s="51" t="s">
        <v>147</v>
      </c>
      <c r="AN14" s="55">
        <v>44926</v>
      </c>
      <c r="AO14" s="31">
        <v>1</v>
      </c>
      <c r="AP14" s="64" t="s">
        <v>161</v>
      </c>
    </row>
    <row r="15" spans="1:42" s="5" customFormat="1" ht="108.75" customHeight="1" x14ac:dyDescent="0.25">
      <c r="A15" s="163"/>
      <c r="B15" s="160"/>
      <c r="C15" s="111"/>
      <c r="D15" s="134"/>
      <c r="E15" s="134"/>
      <c r="F15" s="111"/>
      <c r="G15" s="111"/>
      <c r="H15" s="132"/>
      <c r="I15" s="136"/>
      <c r="J15" s="142"/>
      <c r="K15" s="136"/>
      <c r="L15" s="150"/>
      <c r="M15" s="74" t="s">
        <v>180</v>
      </c>
      <c r="N15" s="111"/>
      <c r="O15" s="112"/>
      <c r="P15" s="66"/>
      <c r="Q15" s="4" t="s">
        <v>36</v>
      </c>
      <c r="R15" s="4" t="s">
        <v>38</v>
      </c>
      <c r="S15" s="76">
        <v>0.3</v>
      </c>
      <c r="T15" s="111"/>
      <c r="U15" s="66"/>
      <c r="V15" s="74" t="s">
        <v>163</v>
      </c>
      <c r="W15" s="76">
        <v>0.25</v>
      </c>
      <c r="X15" s="27" t="s">
        <v>24</v>
      </c>
      <c r="Y15" s="13" t="s">
        <v>29</v>
      </c>
      <c r="Z15" s="76">
        <v>0.8</v>
      </c>
      <c r="AA15" s="13" t="s">
        <v>33</v>
      </c>
      <c r="AB15" s="73" t="s">
        <v>48</v>
      </c>
      <c r="AC15" s="166"/>
      <c r="AD15" s="166"/>
      <c r="AE15" s="166"/>
      <c r="AF15" s="166"/>
      <c r="AG15" s="166"/>
      <c r="AH15" s="166"/>
      <c r="AI15" s="51" t="s">
        <v>135</v>
      </c>
      <c r="AJ15" s="46">
        <v>44446</v>
      </c>
      <c r="AK15" s="31">
        <v>0</v>
      </c>
      <c r="AL15" s="52" t="s">
        <v>136</v>
      </c>
      <c r="AM15" s="51" t="s">
        <v>135</v>
      </c>
      <c r="AN15" s="55">
        <v>44926</v>
      </c>
      <c r="AO15" s="31">
        <v>1</v>
      </c>
      <c r="AP15" s="64" t="s">
        <v>162</v>
      </c>
    </row>
    <row r="16" spans="1:42" s="8" customFormat="1" ht="134.25" customHeight="1" thickBot="1" x14ac:dyDescent="0.3">
      <c r="A16" s="53">
        <v>10</v>
      </c>
      <c r="B16" s="34" t="s">
        <v>164</v>
      </c>
      <c r="C16" s="78" t="s">
        <v>165</v>
      </c>
      <c r="D16" s="74" t="s">
        <v>166</v>
      </c>
      <c r="E16" s="74" t="s">
        <v>167</v>
      </c>
      <c r="F16" s="78" t="s">
        <v>81</v>
      </c>
      <c r="G16" s="78">
        <v>11636</v>
      </c>
      <c r="H16" s="32" t="s">
        <v>90</v>
      </c>
      <c r="I16" s="31">
        <v>1</v>
      </c>
      <c r="J16" s="33" t="s">
        <v>30</v>
      </c>
      <c r="K16" s="31">
        <v>1</v>
      </c>
      <c r="L16" s="33" t="s">
        <v>89</v>
      </c>
      <c r="M16" s="74" t="s">
        <v>168</v>
      </c>
      <c r="N16" s="78" t="s">
        <v>169</v>
      </c>
      <c r="O16" s="36" t="s">
        <v>47</v>
      </c>
      <c r="P16" s="78"/>
      <c r="Q16" s="4" t="s">
        <v>35</v>
      </c>
      <c r="R16" s="4" t="s">
        <v>38</v>
      </c>
      <c r="S16" s="31">
        <v>0.4</v>
      </c>
      <c r="T16" s="78" t="s">
        <v>170</v>
      </c>
      <c r="U16" s="78" t="s">
        <v>92</v>
      </c>
      <c r="V16" s="74" t="s">
        <v>120</v>
      </c>
      <c r="W16" s="31">
        <v>0.6</v>
      </c>
      <c r="X16" s="34" t="s">
        <v>26</v>
      </c>
      <c r="Y16" s="33" t="s">
        <v>30</v>
      </c>
      <c r="Z16" s="31">
        <v>1</v>
      </c>
      <c r="AA16" s="33" t="s">
        <v>32</v>
      </c>
      <c r="AB16" s="73" t="s">
        <v>48</v>
      </c>
      <c r="AC16" s="169"/>
      <c r="AD16" s="169"/>
      <c r="AE16" s="169"/>
      <c r="AF16" s="169"/>
      <c r="AG16" s="169"/>
      <c r="AH16" s="169"/>
      <c r="AI16" s="51" t="s">
        <v>135</v>
      </c>
      <c r="AJ16" s="46">
        <v>44446</v>
      </c>
      <c r="AK16" s="65">
        <v>0.66</v>
      </c>
      <c r="AL16" s="54" t="s">
        <v>148</v>
      </c>
      <c r="AM16" s="51" t="s">
        <v>135</v>
      </c>
      <c r="AN16" s="55">
        <v>44926</v>
      </c>
      <c r="AO16" s="65">
        <v>1</v>
      </c>
      <c r="AP16" s="64" t="s">
        <v>171</v>
      </c>
    </row>
    <row r="17" spans="1:44" s="8" customFormat="1" ht="99" customHeight="1" thickBot="1" x14ac:dyDescent="0.25">
      <c r="A17" s="170">
        <v>11</v>
      </c>
      <c r="B17" s="171" t="s">
        <v>116</v>
      </c>
      <c r="C17" s="172" t="s">
        <v>172</v>
      </c>
      <c r="D17" s="71" t="s">
        <v>121</v>
      </c>
      <c r="E17" s="71" t="s">
        <v>117</v>
      </c>
      <c r="F17" s="172" t="s">
        <v>81</v>
      </c>
      <c r="G17" s="172">
        <v>20</v>
      </c>
      <c r="H17" s="172" t="s">
        <v>25</v>
      </c>
      <c r="I17" s="65">
        <v>0.4</v>
      </c>
      <c r="J17" s="173" t="s">
        <v>118</v>
      </c>
      <c r="K17" s="65">
        <v>0.4</v>
      </c>
      <c r="L17" s="174" t="s">
        <v>28</v>
      </c>
      <c r="M17" s="71" t="s">
        <v>173</v>
      </c>
      <c r="N17" s="172" t="s">
        <v>174</v>
      </c>
      <c r="O17" s="175" t="s">
        <v>34</v>
      </c>
      <c r="P17" s="18"/>
      <c r="Q17" s="176" t="s">
        <v>35</v>
      </c>
      <c r="R17" s="176" t="s">
        <v>38</v>
      </c>
      <c r="S17" s="65">
        <v>0.4</v>
      </c>
      <c r="T17" s="71" t="s">
        <v>119</v>
      </c>
      <c r="U17" s="172" t="s">
        <v>92</v>
      </c>
      <c r="V17" s="71" t="s">
        <v>175</v>
      </c>
      <c r="W17" s="65">
        <v>0.24</v>
      </c>
      <c r="X17" s="174" t="s">
        <v>25</v>
      </c>
      <c r="Y17" s="173" t="s">
        <v>118</v>
      </c>
      <c r="Z17" s="65">
        <v>0.4</v>
      </c>
      <c r="AA17" s="174" t="s">
        <v>28</v>
      </c>
      <c r="AB17" s="176" t="s">
        <v>48</v>
      </c>
      <c r="AC17" s="18"/>
      <c r="AD17" s="18"/>
      <c r="AE17" s="18"/>
      <c r="AF17" s="18"/>
      <c r="AG17" s="18"/>
      <c r="AH17" s="18"/>
      <c r="AI17" s="170" t="s">
        <v>176</v>
      </c>
      <c r="AJ17" s="177">
        <v>44446</v>
      </c>
      <c r="AK17" s="178">
        <v>0.66</v>
      </c>
      <c r="AL17" s="179" t="s">
        <v>149</v>
      </c>
      <c r="AM17" s="180" t="s">
        <v>176</v>
      </c>
      <c r="AN17" s="181">
        <v>44926</v>
      </c>
      <c r="AO17" s="178">
        <v>1</v>
      </c>
      <c r="AP17" s="182" t="s">
        <v>177</v>
      </c>
    </row>
    <row r="18" spans="1:44" x14ac:dyDescent="0.2">
      <c r="AR18" s="67"/>
    </row>
    <row r="19" spans="1:44" x14ac:dyDescent="0.2">
      <c r="AQ19" s="72"/>
    </row>
  </sheetData>
  <autoFilter ref="A2:AL17"/>
  <mergeCells count="75">
    <mergeCell ref="AM1:AP1"/>
    <mergeCell ref="AM2:AM3"/>
    <mergeCell ref="AN2:AN3"/>
    <mergeCell ref="AO2:AO3"/>
    <mergeCell ref="AP2:AP3"/>
    <mergeCell ref="D6:D7"/>
    <mergeCell ref="C6:C7"/>
    <mergeCell ref="A6:A7"/>
    <mergeCell ref="B6:B7"/>
    <mergeCell ref="AC1:AH1"/>
    <mergeCell ref="L14:L15"/>
    <mergeCell ref="N14:N15"/>
    <mergeCell ref="A14:A15"/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A2:A3"/>
    <mergeCell ref="A1:AB1"/>
    <mergeCell ref="B2:B3"/>
    <mergeCell ref="E2:E3"/>
    <mergeCell ref="K2:K3"/>
    <mergeCell ref="J2:J3"/>
    <mergeCell ref="I2:I3"/>
    <mergeCell ref="H2:H3"/>
    <mergeCell ref="G2:G3"/>
    <mergeCell ref="F2:F3"/>
    <mergeCell ref="Y2:Y3"/>
    <mergeCell ref="Z2:Z3"/>
    <mergeCell ref="AA2:AA3"/>
    <mergeCell ref="AB2:AB3"/>
    <mergeCell ref="M2:M3"/>
    <mergeCell ref="L2:L3"/>
    <mergeCell ref="N6:N7"/>
    <mergeCell ref="O6:O7"/>
    <mergeCell ref="G6:G7"/>
    <mergeCell ref="F6:F7"/>
    <mergeCell ref="E6:E7"/>
    <mergeCell ref="I6:I7"/>
    <mergeCell ref="H6:H7"/>
    <mergeCell ref="L6:L7"/>
    <mergeCell ref="J6:J7"/>
    <mergeCell ref="K6:K7"/>
    <mergeCell ref="AI1:AL1"/>
    <mergeCell ref="T14:T15"/>
    <mergeCell ref="O14:O15"/>
    <mergeCell ref="L4:L5"/>
    <mergeCell ref="A4:A5"/>
    <mergeCell ref="N4:N5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AL2:AL3"/>
    <mergeCell ref="C2:C3"/>
    <mergeCell ref="D2:D3"/>
    <mergeCell ref="X2:X3"/>
    <mergeCell ref="N2:N3"/>
    <mergeCell ref="AI2:AI3"/>
    <mergeCell ref="AJ2:AJ3"/>
    <mergeCell ref="AK2:AK3"/>
    <mergeCell ref="O2:Q2"/>
    <mergeCell ref="R2:W2"/>
  </mergeCells>
  <conditionalFormatting sqref="H8:H10 H13:H14 H1 H16:H1048576">
    <cfRule type="containsText" dxfId="27" priority="26" operator="containsText" text="Muy Alta">
      <formula>NOT(ISERROR(SEARCH("Muy Alta",H1)))</formula>
    </cfRule>
    <cfRule type="containsText" dxfId="26" priority="27" operator="containsText" text="Alta">
      <formula>NOT(ISERROR(SEARCH("Alta",H1)))</formula>
    </cfRule>
    <cfRule type="beginsWith" dxfId="25" priority="28" operator="beginsWith" text="Baja">
      <formula>LEFT(H1,LEN("Baja"))="Baja"</formula>
    </cfRule>
    <cfRule type="containsText" dxfId="24" priority="29" operator="containsText" text="Muy Baja">
      <formula>NOT(ISERROR(SEARCH("Muy Baja",H1)))</formula>
    </cfRule>
    <cfRule type="containsText" dxfId="23" priority="30" operator="containsText" text="Media">
      <formula>NOT(ISERROR(SEARCH("Media",H1)))</formula>
    </cfRule>
  </conditionalFormatting>
  <conditionalFormatting sqref="J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 H6">
    <cfRule type="containsText" dxfId="22" priority="20" operator="containsText" text="Muy Alta">
      <formula>NOT(ISERROR(SEARCH("Muy Alta",H4)))</formula>
    </cfRule>
    <cfRule type="containsText" dxfId="21" priority="21" operator="containsText" text="Alta">
      <formula>NOT(ISERROR(SEARCH("Alta",H4)))</formula>
    </cfRule>
    <cfRule type="beginsWith" dxfId="20" priority="22" operator="beginsWith" text="Baja">
      <formula>LEFT(H4,LEN("Baja"))="Baja"</formula>
    </cfRule>
    <cfRule type="containsText" dxfId="19" priority="23" operator="containsText" text="Muy Baja">
      <formula>NOT(ISERROR(SEARCH("Muy Baja",H4)))</formula>
    </cfRule>
    <cfRule type="containsText" dxfId="18" priority="24" operator="containsText" text="Media">
      <formula>NOT(ISERROR(SEARCH("Media",H4)))</formula>
    </cfRule>
  </conditionalFormatting>
  <conditionalFormatting sqref="H11">
    <cfRule type="containsText" dxfId="17" priority="15" operator="containsText" text="Muy Alta">
      <formula>NOT(ISERROR(SEARCH("Muy Alta",H11)))</formula>
    </cfRule>
    <cfRule type="containsText" dxfId="16" priority="16" operator="containsText" text="Alta">
      <formula>NOT(ISERROR(SEARCH("Alta",H11)))</formula>
    </cfRule>
    <cfRule type="beginsWith" dxfId="15" priority="17" operator="beginsWith" text="Baja">
      <formula>LEFT(H11,LEN("Baja"))="Baja"</formula>
    </cfRule>
    <cfRule type="containsText" dxfId="14" priority="18" operator="containsText" text="Muy Baja">
      <formula>NOT(ISERROR(SEARCH("Muy Baja",H11)))</formula>
    </cfRule>
    <cfRule type="containsText" dxfId="13" priority="19" operator="containsText" text="Media">
      <formula>NOT(ISERROR(SEARCH("Media",H11)))</formula>
    </cfRule>
  </conditionalFormatting>
  <conditionalFormatting sqref="H12">
    <cfRule type="containsText" dxfId="12" priority="10" operator="containsText" text="Muy Alta">
      <formula>NOT(ISERROR(SEARCH("Muy Alta",H12)))</formula>
    </cfRule>
    <cfRule type="containsText" dxfId="11" priority="11" operator="containsText" text="Alta">
      <formula>NOT(ISERROR(SEARCH("Alta",H12)))</formula>
    </cfRule>
    <cfRule type="beginsWith" dxfId="10" priority="12" operator="beginsWith" text="Baja">
      <formula>LEFT(H12,LEN("Baja"))="Baja"</formula>
    </cfRule>
    <cfRule type="containsText" dxfId="9" priority="13" operator="containsText" text="Muy Baja">
      <formula>NOT(ISERROR(SEARCH("Muy Baja",H12)))</formula>
    </cfRule>
    <cfRule type="containsText" dxfId="8" priority="14" operator="containsText" text="Media">
      <formula>NOT(ISERROR(SEARCH("Media",H12)))</formula>
    </cfRule>
  </conditionalFormatting>
  <conditionalFormatting sqref="J4:J14 J1 J16:J1048576">
    <cfRule type="containsText" dxfId="7" priority="9" operator="containsText" text="Extremo">
      <formula>NOT(ISERROR(SEARCH("Extremo",J1)))</formula>
    </cfRule>
  </conditionalFormatting>
  <conditionalFormatting sqref="J13">
    <cfRule type="containsText" dxfId="6" priority="8" operator="containsText" text="Catastrófico">
      <formula>NOT(ISERROR(SEARCH("Catastrófico",J13)))</formula>
    </cfRule>
  </conditionalFormatting>
  <conditionalFormatting sqref="J2">
    <cfRule type="containsText" dxfId="5" priority="2" operator="containsText" text="Extremo">
      <formula>NOT(ISERROR(SEARCH("Extremo",J2)))</formula>
    </cfRule>
  </conditionalFormatting>
  <conditionalFormatting sqref="H2">
    <cfRule type="containsText" dxfId="4" priority="3" operator="containsText" text="Muy Alta">
      <formula>NOT(ISERROR(SEARCH("Muy Alta",H2)))</formula>
    </cfRule>
    <cfRule type="containsText" dxfId="3" priority="4" operator="containsText" text="Alta">
      <formula>NOT(ISERROR(SEARCH("Alta",H2)))</formula>
    </cfRule>
    <cfRule type="beginsWith" dxfId="2" priority="5" operator="beginsWith" text="Baja">
      <formula>LEFT(H2,LEN("Baja"))="Baja"</formula>
    </cfRule>
    <cfRule type="containsText" dxfId="1" priority="6" operator="containsText" text="Muy Baja">
      <formula>NOT(ISERROR(SEARCH("Muy Baja",H2)))</formula>
    </cfRule>
    <cfRule type="containsText" dxfId="0" priority="7" operator="containsText" text="Media">
      <formula>NOT(ISERROR(SEARCH("Media",H2)))</formula>
    </cfRule>
  </conditionalFormatting>
  <dataValidations count="8">
    <dataValidation type="list" allowBlank="1" showInputMessage="1" showErrorMessage="1" sqref="Y4:Y9">
      <formula1>Impacto</formula1>
    </dataValidation>
    <dataValidation type="list" allowBlank="1" showInputMessage="1" showErrorMessage="1" sqref="Z4:Z7">
      <formula1>Porcentaje</formula1>
    </dataValidation>
    <dataValidation type="list" allowBlank="1" showInputMessage="1" showErrorMessage="1" sqref="AA4:AA9">
      <formula1>Zona</formula1>
    </dataValidation>
    <dataValidation type="list" allowBlank="1" showInputMessage="1" showErrorMessage="1" sqref="AB4:AB13">
      <formula1>Tratamiento</formula1>
    </dataValidation>
    <dataValidation type="list" allowBlank="1" showInputMessage="1" showErrorMessage="1" sqref="U4:U7">
      <formula1>Periodicidad</formula1>
    </dataValidation>
    <dataValidation type="list" allowBlank="1" showInputMessage="1" showErrorMessage="1" sqref="X4:X9">
      <formula1>Probabilidad</formula1>
    </dataValidation>
    <dataValidation type="list" allowBlank="1" showInputMessage="1" showErrorMessage="1" sqref="Q4:Q16">
      <formula1>Control</formula1>
    </dataValidation>
    <dataValidation type="list" allowBlank="1" showInputMessage="1" showErrorMessage="1" sqref="R4:R16">
      <formula1>Implementación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Seg. Mapa de riesgos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Torres</dc:creator>
  <cp:lastModifiedBy>Control Interno</cp:lastModifiedBy>
  <cp:lastPrinted>2021-04-08T22:14:22Z</cp:lastPrinted>
  <dcterms:created xsi:type="dcterms:W3CDTF">2021-03-20T21:01:29Z</dcterms:created>
  <dcterms:modified xsi:type="dcterms:W3CDTF">2023-01-17T21:02:16Z</dcterms:modified>
</cp:coreProperties>
</file>